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0"/>
  </bookViews>
  <sheets>
    <sheet name="Turing with attitude" sheetId="1" r:id="rId1"/>
  </sheets>
  <definedNames/>
  <calcPr fullCalcOnLoad="1"/>
</workbook>
</file>

<file path=xl/sharedStrings.xml><?xml version="1.0" encoding="utf-8"?>
<sst xmlns="http://schemas.openxmlformats.org/spreadsheetml/2006/main" count="196" uniqueCount="183">
  <si>
    <t>Question box:</t>
  </si>
  <si>
    <t>Answer box:</t>
  </si>
  <si>
    <t>Churlish</t>
  </si>
  <si>
    <t>Belligerent</t>
  </si>
  <si>
    <t>Uncommunicative</t>
  </si>
  <si>
    <t>Unhelpful</t>
  </si>
  <si>
    <t>Maddeningly unhelpful</t>
  </si>
  <si>
    <t>Uncooperative</t>
  </si>
  <si>
    <t>Smart-arse</t>
  </si>
  <si>
    <t>What to say to a 'why'</t>
  </si>
  <si>
    <t>Why not?</t>
  </si>
  <si>
    <t>Testy</t>
  </si>
  <si>
    <t>That's rather inquisitive, isn't it?</t>
  </si>
  <si>
    <t>Annoying</t>
  </si>
  <si>
    <t>Why do you ask?</t>
  </si>
  <si>
    <t>Cagey</t>
  </si>
  <si>
    <t>What to say to a statement</t>
  </si>
  <si>
    <t>Your point is…?</t>
  </si>
  <si>
    <t>Pedantic</t>
  </si>
  <si>
    <t>Whatever.</t>
  </si>
  <si>
    <t>So what?</t>
  </si>
  <si>
    <t xml:space="preserve">Yeah right.  </t>
  </si>
  <si>
    <t xml:space="preserve">I don't think you need to know.  </t>
  </si>
  <si>
    <t>Are you just trying to catch me out?</t>
  </si>
  <si>
    <t>Who cares?</t>
  </si>
  <si>
    <t xml:space="preserve"> - can we have a break from the incessant questioning?</t>
  </si>
  <si>
    <t xml:space="preserve"> - can't I go yet?</t>
  </si>
  <si>
    <t xml:space="preserve"> - I'm not at my best right now.</t>
  </si>
  <si>
    <t>, and I really couldn't care less.</t>
  </si>
  <si>
    <t>, and I've got things to be doing.  Leave me alone, can't you?</t>
  </si>
  <si>
    <t>Sorry, could you repeat that?</t>
  </si>
  <si>
    <t>, so can we just call it a day?</t>
  </si>
  <si>
    <t>What time is it?</t>
  </si>
  <si>
    <t>What is this, the Spanish Inquisition??</t>
  </si>
  <si>
    <t>What is the time?</t>
  </si>
  <si>
    <t>How should I know?</t>
  </si>
  <si>
    <t>What's the time?</t>
  </si>
  <si>
    <t xml:space="preserve">That information is strictly confidential.  </t>
  </si>
  <si>
    <t xml:space="preserve">That's for me to know and for you to wonder about.  </t>
  </si>
  <si>
    <t>Shouldn't you be in bed?</t>
  </si>
  <si>
    <t>Can't you find anything better to do with your time?</t>
  </si>
  <si>
    <t>Shouldn't you be at work?</t>
  </si>
  <si>
    <t xml:space="preserve">I'm not even going to dignify that with a response.  </t>
  </si>
  <si>
    <t>Shouldn't you be eating?</t>
  </si>
  <si>
    <t>(type a date to use here, or leave blank to use NOW)</t>
  </si>
  <si>
    <t xml:space="preserve">Perhaps.  </t>
  </si>
  <si>
    <t>(add this many minutes to alter for testing)</t>
  </si>
  <si>
    <t>What's that got to do with you?</t>
  </si>
  <si>
    <t>Now:</t>
  </si>
  <si>
    <t>No offence, but are you even a real person?</t>
  </si>
  <si>
    <t>What does your heart tell you?</t>
  </si>
  <si>
    <t>o' clock</t>
  </si>
  <si>
    <t xml:space="preserve">Funny you should ask - I was wondering the same thing.  </t>
  </si>
  <si>
    <t>five past</t>
  </si>
  <si>
    <t>I was just about to ask you that!</t>
  </si>
  <si>
    <t>ten past</t>
  </si>
  <si>
    <t>Who wants to know?</t>
  </si>
  <si>
    <t>quarter past</t>
  </si>
  <si>
    <t>What's that got to do with anything?</t>
  </si>
  <si>
    <t>twenty past</t>
  </si>
  <si>
    <t>Who do you think I am?</t>
  </si>
  <si>
    <t>twenty-five past</t>
  </si>
  <si>
    <t>What makes you think I'd tell you that?</t>
  </si>
  <si>
    <t>half</t>
  </si>
  <si>
    <t>And why should I tell you?</t>
  </si>
  <si>
    <t>questions</t>
  </si>
  <si>
    <t>twenty-five to</t>
  </si>
  <si>
    <t>twenty to</t>
  </si>
  <si>
    <t>include negatives</t>
  </si>
  <si>
    <t>quarter to</t>
  </si>
  <si>
    <t>ten to</t>
  </si>
  <si>
    <t>five to</t>
  </si>
  <si>
    <t>one</t>
  </si>
  <si>
    <t>in the morning</t>
  </si>
  <si>
    <t>two</t>
  </si>
  <si>
    <t>in the afternoon</t>
  </si>
  <si>
    <t>three</t>
  </si>
  <si>
    <t>in the evening</t>
  </si>
  <si>
    <t>four</t>
  </si>
  <si>
    <t>at night</t>
  </si>
  <si>
    <t>five</t>
  </si>
  <si>
    <t>six</t>
  </si>
  <si>
    <t>noon</t>
  </si>
  <si>
    <t>seven</t>
  </si>
  <si>
    <t>midnight</t>
  </si>
  <si>
    <t>eight</t>
  </si>
  <si>
    <t>nine</t>
  </si>
  <si>
    <t>ten</t>
  </si>
  <si>
    <t>eleven</t>
  </si>
  <si>
    <t>twelve</t>
  </si>
  <si>
    <t>am i</t>
  </si>
  <si>
    <t>he</t>
  </si>
  <si>
    <t>I</t>
  </si>
  <si>
    <t>she</t>
  </si>
  <si>
    <t>they</t>
  </si>
  <si>
    <t>we</t>
  </si>
  <si>
    <t>you</t>
  </si>
  <si>
    <t>first word</t>
  </si>
  <si>
    <t>am</t>
  </si>
  <si>
    <t>you are</t>
  </si>
  <si>
    <t>second word</t>
  </si>
  <si>
    <t>are</t>
  </si>
  <si>
    <t>they are</t>
  </si>
  <si>
    <t>You are</t>
  </si>
  <si>
    <t>I am</t>
  </si>
  <si>
    <t>can</t>
  </si>
  <si>
    <t>he can</t>
  </si>
  <si>
    <t>you can</t>
  </si>
  <si>
    <t>she can</t>
  </si>
  <si>
    <t>they can</t>
  </si>
  <si>
    <t>I can</t>
  </si>
  <si>
    <t>could</t>
  </si>
  <si>
    <t>he could</t>
  </si>
  <si>
    <t>you could</t>
  </si>
  <si>
    <t>she could</t>
  </si>
  <si>
    <t>they could</t>
  </si>
  <si>
    <t>I could</t>
  </si>
  <si>
    <t>did</t>
  </si>
  <si>
    <t>he did</t>
  </si>
  <si>
    <t>you did</t>
  </si>
  <si>
    <t>she did</t>
  </si>
  <si>
    <t>they did</t>
  </si>
  <si>
    <t>You did</t>
  </si>
  <si>
    <t>I did</t>
  </si>
  <si>
    <t>do</t>
  </si>
  <si>
    <t>you do</t>
  </si>
  <si>
    <t>they do</t>
  </si>
  <si>
    <t>You do</t>
  </si>
  <si>
    <t>I do</t>
  </si>
  <si>
    <t>does</t>
  </si>
  <si>
    <t>he does</t>
  </si>
  <si>
    <t>she does</t>
  </si>
  <si>
    <t>has</t>
  </si>
  <si>
    <t>he has</t>
  </si>
  <si>
    <t>she has</t>
  </si>
  <si>
    <t>have</t>
  </si>
  <si>
    <t>you have</t>
  </si>
  <si>
    <t>they have</t>
  </si>
  <si>
    <t>I have</t>
  </si>
  <si>
    <t>is</t>
  </si>
  <si>
    <t>he is</t>
  </si>
  <si>
    <t>she is</t>
  </si>
  <si>
    <t>may</t>
  </si>
  <si>
    <t>he may</t>
  </si>
  <si>
    <t>you may</t>
  </si>
  <si>
    <t>she may</t>
  </si>
  <si>
    <t>they may</t>
  </si>
  <si>
    <t>I may</t>
  </si>
  <si>
    <t>might</t>
  </si>
  <si>
    <t>he might</t>
  </si>
  <si>
    <t>you might</t>
  </si>
  <si>
    <t>she might</t>
  </si>
  <si>
    <t>they might</t>
  </si>
  <si>
    <t>I might</t>
  </si>
  <si>
    <t>shall</t>
  </si>
  <si>
    <t>he shall</t>
  </si>
  <si>
    <t>you shall</t>
  </si>
  <si>
    <t>she shall</t>
  </si>
  <si>
    <t>they shall</t>
  </si>
  <si>
    <t>I shall</t>
  </si>
  <si>
    <t>should</t>
  </si>
  <si>
    <t>he should</t>
  </si>
  <si>
    <t>you should</t>
  </si>
  <si>
    <t>she should</t>
  </si>
  <si>
    <t>they should</t>
  </si>
  <si>
    <t>I should</t>
  </si>
  <si>
    <t>will</t>
  </si>
  <si>
    <t>he will</t>
  </si>
  <si>
    <t>you will</t>
  </si>
  <si>
    <t>she will</t>
  </si>
  <si>
    <t>they will</t>
  </si>
  <si>
    <t>You will</t>
  </si>
  <si>
    <t>I will</t>
  </si>
  <si>
    <t>would</t>
  </si>
  <si>
    <t>he would</t>
  </si>
  <si>
    <t>you would</t>
  </si>
  <si>
    <t>she would</t>
  </si>
  <si>
    <t>they would</t>
  </si>
  <si>
    <t>You would</t>
  </si>
  <si>
    <t>I would</t>
  </si>
  <si>
    <t>Instructions:
Type a question into the yellow box and press enter for the response.</t>
  </si>
  <si>
    <t>So, let's get down to business.  Are you really a robot?</t>
  </si>
  <si>
    <t>The Turing Challenge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</si>
</sst>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i/>
      <sz val="35"/>
      <name val="Arial"/>
      <family val="2"/>
    </font>
    <font>
      <sz val="3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/>
      <protection/>
    </xf>
    <xf numFmtId="18" fontId="0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22" fontId="5" fillId="34" borderId="10" xfId="0" applyNumberFormat="1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22" fontId="5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Alignment="1" applyProtection="1">
      <alignment vertical="top" wrapText="1"/>
      <protection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5514975</xdr:colOff>
      <xdr:row>0</xdr:row>
      <xdr:rowOff>123825</xdr:rowOff>
    </xdr:from>
    <xdr:to>
      <xdr:col>2</xdr:col>
      <xdr:colOff>2076450</xdr:colOff>
      <xdr:row>5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6943725" y="123825"/>
          <a:ext cx="2152650" cy="1485900"/>
        </a:xfrm>
        <a:prstGeom prst="wedgeRoundRectCallout">
          <a:avLst>
            <a:gd name="adj1" fmla="val -93805"/>
            <a:gd name="adj2" fmla="val 55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4"/>
  <sheetViews>
    <sheetView tabSelected="1" zoomScalePageLayoutView="0" workbookViewId="0" topLeftCell="A1">
      <selection activeCell="B7" sqref="B7"/>
    </sheetView>
  </sheetViews>
  <sheetFormatPr defaultColWidth="0" defaultRowHeight="12.75" zeroHeight="1"/>
  <cols>
    <col min="1" max="1" width="21.421875" style="3" customWidth="1"/>
    <col min="2" max="2" width="83.8515625" style="3" bestFit="1" customWidth="1"/>
    <col min="3" max="3" width="31.57421875" style="3" customWidth="1"/>
    <col min="4" max="10" width="10.140625" style="3" hidden="1" customWidth="1"/>
    <col min="11" max="12" width="4.28125" style="3" hidden="1" customWidth="1"/>
    <col min="13" max="16384" width="9.140625" style="3" hidden="1" customWidth="1"/>
  </cols>
  <sheetData>
    <row r="1" ht="12.75"/>
    <row r="2" spans="2:3" ht="43.5">
      <c r="B2" s="2" t="s">
        <v>182</v>
      </c>
      <c r="C2" s="14" t="s">
        <v>180</v>
      </c>
    </row>
    <row r="3" ht="12.75" customHeight="1">
      <c r="C3" s="15"/>
    </row>
    <row r="4" ht="12.75">
      <c r="C4" s="15"/>
    </row>
    <row r="5" ht="12.75">
      <c r="C5" s="15"/>
    </row>
    <row r="6" spans="2:3" ht="38.25" thickBot="1">
      <c r="B6" s="4" t="s">
        <v>0</v>
      </c>
      <c r="C6" s="15"/>
    </row>
    <row r="7" ht="42" customHeight="1" thickBot="1">
      <c r="B7" s="1" t="s">
        <v>181</v>
      </c>
    </row>
    <row r="8" ht="12.75">
      <c r="B8" s="5"/>
    </row>
    <row r="9" ht="38.25" thickBot="1">
      <c r="B9" s="4" t="s">
        <v>1</v>
      </c>
    </row>
    <row r="10" ht="42" customHeight="1" thickBot="1">
      <c r="B10" s="6" t="str">
        <f>A20</f>
        <v>I'm not even going to dignify that with a response.  </v>
      </c>
    </row>
    <row r="11" ht="26.25" customHeight="1"/>
    <row r="12" ht="37.5">
      <c r="B12" s="7"/>
    </row>
    <row r="13" ht="56.25" customHeight="1" hidden="1"/>
    <row r="14" ht="81" customHeight="1" hidden="1"/>
    <row r="15" ht="81" customHeight="1" hidden="1"/>
    <row r="16" ht="12.75" hidden="1">
      <c r="B16" s="8"/>
    </row>
    <row r="17" spans="2:4" ht="12.75" hidden="1">
      <c r="B17" s="3" t="str">
        <f>LOOKUP(B18,A104:A174,B30:B100)</f>
        <v>I'm not even going to dignify that with a response.  </v>
      </c>
      <c r="D17" s="9"/>
    </row>
    <row r="18" spans="2:3" ht="12.75" hidden="1">
      <c r="B18" s="3">
        <f ca="1">ROUND(RAND()*SUM(A33:A103),0)</f>
        <v>49</v>
      </c>
      <c r="C18" s="3">
        <v>1</v>
      </c>
    </row>
    <row r="19" spans="2:3" ht="12.75" hidden="1">
      <c r="B19" s="3" t="str">
        <f>IF(A23&gt;0.8,J69&amp;", if that helps you.",IF(A23&gt;0.6,J69,IF(A23&gt;0.3,IF(G54&gt;30,"It's getting on for "&amp;$K$54,"It's gone "&amp;L54)&amp;".",IF(F67="","&lt;yawn&gt;.  Sorry, what?","It's "&amp;F67&amp;".  "))))</f>
        <v>It's getting on for one.</v>
      </c>
      <c r="C19" s="3" t="str">
        <f>"C20:C"&amp;34-COUNTIF(C20:C34,"")</f>
        <v>C20:C30</v>
      </c>
    </row>
    <row r="20" spans="1:3" ht="12.75" hidden="1">
      <c r="A20" s="3" t="str">
        <f>IF(A21="",B17,A21)</f>
        <v>I'm not even going to dignify that with a response.  </v>
      </c>
      <c r="B20" s="3" t="str">
        <f>IF(A23&gt;0.8,B26,IF(A23&gt;0.6,B28,IF(A23&gt;0.4,B27,IF(A23&gt;0.2,B29,B27))))</f>
        <v>Whatever.</v>
      </c>
      <c r="C20" s="3" t="s">
        <v>3</v>
      </c>
    </row>
    <row r="21" spans="1:11" ht="12.75" hidden="1">
      <c r="A21" s="3">
        <f ca="1">IF(ISERROR(FIND("time",LOWER(B7))),IF(ISERROR(FIND("?",B7)),B20,IF(ISERROR(FIND("why",LOWER(B7))),IF(LEN(B7)&lt;10,IF(RAND()&gt;0.5,"Sorry, what?","Come again?"),""),B22)),B19)</f>
      </c>
      <c r="B21" s="3" t="str">
        <f>IF(F67="","It's time you got on with something worthwhile.","It's "&amp;F67&amp;" and I'm starving.  Leave me alone.")</f>
        <v>It's twenty-five to and I'm starving.  Leave me alone.</v>
      </c>
      <c r="C21" s="3" t="s">
        <v>4</v>
      </c>
      <c r="K21" s="3" t="str">
        <f aca="true" t="shared" si="0" ref="K21:K33">IF(ISERROR(FIND($E21&amp;" ",LOWER($B$7))),"",IF(ISERROR(FIND(K$19,LOWER($B$7))),"",K$18&amp;" "&amp;$E21))</f>
        <v> </v>
      </c>
    </row>
    <row r="22" spans="2:11" ht="12.75" hidden="1">
      <c r="B22" s="3" t="str">
        <f ca="1">IF(RAND()&gt;0.7,B24,IF(RAND()&gt;0.6,B23,IF(RAND()&gt;0.6,B25,B23)))</f>
        <v>That's rather inquisitive, isn't it?</v>
      </c>
      <c r="C22" s="3" t="s">
        <v>5</v>
      </c>
      <c r="K22" s="3" t="str">
        <f t="shared" si="0"/>
        <v> </v>
      </c>
    </row>
    <row r="23" spans="1:16" ht="12.75" hidden="1">
      <c r="A23" s="3">
        <f ca="1">RAND()</f>
        <v>0.5069673098927896</v>
      </c>
      <c r="B23" s="13" t="s">
        <v>10</v>
      </c>
      <c r="C23" s="3" t="s">
        <v>6</v>
      </c>
      <c r="K23" s="3" t="str">
        <f t="shared" si="0"/>
        <v> </v>
      </c>
      <c r="L23" s="3" t="str">
        <f>IF(ISERROR(FIND($E23&amp;" ",LOWER($B$7))),"",IF(ISERROR(FIND(L$19,LOWER($B$7))),"",L$18&amp;" "&amp;$E23))</f>
        <v> </v>
      </c>
      <c r="M23" s="3" t="str">
        <f>IF(ISERROR(FIND($E23&amp;" ",LOWER($B$7))),"",IF(ISERROR(FIND(M$19,LOWER($B$7))),"",M$18&amp;" "&amp;$E23))</f>
        <v> </v>
      </c>
      <c r="N23" s="3" t="str">
        <f>IF(ISERROR(FIND($E23&amp;" ",LOWER($B$7))),"",IF(ISERROR(FIND(N$19,LOWER($B$7))),"",N$18&amp;" "&amp;$E23))</f>
        <v> </v>
      </c>
      <c r="O23" s="3" t="str">
        <f>IF(ISERROR(FIND($E23&amp;" ",LOWER($B$7))),"",IF(ISERROR(FIND(O$19,LOWER($B$7))),"",O$18&amp;" "&amp;$E23))</f>
        <v> </v>
      </c>
      <c r="P23" s="3" t="str">
        <f>IF(ISERROR(FIND($E23&amp;" ",LOWER($B$7))),"",IF(ISERROR(FIND(P$19,LOWER($B$7))),"",P$18&amp;" "&amp;$E23))</f>
        <v> </v>
      </c>
    </row>
    <row r="24" spans="2:11" ht="12.75" hidden="1">
      <c r="B24" s="13" t="s">
        <v>12</v>
      </c>
      <c r="C24" s="3" t="s">
        <v>7</v>
      </c>
      <c r="K24" s="3" t="str">
        <f t="shared" si="0"/>
        <v> </v>
      </c>
    </row>
    <row r="25" spans="2:11" ht="12.75" hidden="1">
      <c r="B25" s="3" t="s">
        <v>14</v>
      </c>
      <c r="C25" s="3" t="s">
        <v>8</v>
      </c>
      <c r="K25" s="3" t="str">
        <f t="shared" si="0"/>
        <v> </v>
      </c>
    </row>
    <row r="26" spans="1:11" ht="12.75" hidden="1">
      <c r="A26" s="3" t="s">
        <v>9</v>
      </c>
      <c r="B26" s="3" t="s">
        <v>17</v>
      </c>
      <c r="C26" s="3" t="s">
        <v>11</v>
      </c>
      <c r="K26" s="3" t="str">
        <f t="shared" si="0"/>
        <v> </v>
      </c>
    </row>
    <row r="27" spans="1:11" ht="12.75" hidden="1">
      <c r="A27" s="3" t="s">
        <v>9</v>
      </c>
      <c r="B27" s="3" t="s">
        <v>19</v>
      </c>
      <c r="C27" s="3" t="s">
        <v>13</v>
      </c>
      <c r="K27" s="3" t="str">
        <f t="shared" si="0"/>
        <v> </v>
      </c>
    </row>
    <row r="28" spans="1:11" ht="12.75" hidden="1">
      <c r="A28" s="3" t="s">
        <v>9</v>
      </c>
      <c r="B28" s="3" t="s">
        <v>20</v>
      </c>
      <c r="C28" s="3" t="s">
        <v>15</v>
      </c>
      <c r="K28" s="3" t="str">
        <f t="shared" si="0"/>
        <v> </v>
      </c>
    </row>
    <row r="29" spans="1:11" ht="12.75" hidden="1">
      <c r="A29" s="3" t="s">
        <v>16</v>
      </c>
      <c r="B29" s="3" t="s">
        <v>21</v>
      </c>
      <c r="C29" s="3" t="s">
        <v>18</v>
      </c>
      <c r="K29" s="3" t="str">
        <f t="shared" si="0"/>
        <v> </v>
      </c>
    </row>
    <row r="30" spans="1:11" ht="12.75" hidden="1">
      <c r="A30" s="3" t="s">
        <v>16</v>
      </c>
      <c r="B30" s="3" t="s">
        <v>14</v>
      </c>
      <c r="C30" s="3" t="s">
        <v>2</v>
      </c>
      <c r="K30" s="3" t="str">
        <f t="shared" si="0"/>
        <v> </v>
      </c>
    </row>
    <row r="31" spans="1:11" ht="12.75" hidden="1">
      <c r="A31" s="3" t="s">
        <v>16</v>
      </c>
      <c r="B31" s="3" t="s">
        <v>22</v>
      </c>
      <c r="K31" s="3" t="str">
        <f t="shared" si="0"/>
        <v> </v>
      </c>
    </row>
    <row r="32" spans="1:11" ht="12.75" hidden="1">
      <c r="A32" s="3" t="s">
        <v>16</v>
      </c>
      <c r="B32" s="3" t="s">
        <v>23</v>
      </c>
      <c r="K32" s="3" t="str">
        <f t="shared" si="0"/>
        <v> </v>
      </c>
    </row>
    <row r="33" spans="1:11" ht="12.75" hidden="1">
      <c r="A33" s="3">
        <v>1</v>
      </c>
      <c r="B33" s="3" t="s">
        <v>24</v>
      </c>
      <c r="K33" s="3" t="str">
        <f t="shared" si="0"/>
        <v> </v>
      </c>
    </row>
    <row r="34" spans="1:2" ht="12.75" hidden="1">
      <c r="A34" s="3">
        <v>1</v>
      </c>
      <c r="B34" s="3" t="str">
        <f ca="1">"It's a "&amp;TEXT(WEEKDAY(TODAY()),"dddd")&amp;" "&amp;IF(HOUR(NOW())&gt;21,"night",IF(HOUR(NOW())&gt;17,"evening",IF(HOUR(NOW())&gt;11,"afternoon","morning")))&amp;C37</f>
        <v>It's a Saturday afternoon - can we have a break from the incessant questioning?</v>
      </c>
    </row>
    <row r="35" spans="1:2" ht="12.75" hidden="1">
      <c r="A35" s="3">
        <v>1</v>
      </c>
      <c r="B35" s="3" t="str">
        <f ca="1">"It's a "&amp;TEXT(WEEKDAY(TODAY()),"dddd")&amp;" "&amp;IF(HOUR(NOW())&gt;21,"night",IF(HOUR(NOW())&gt;17,"evening",IF(HOUR(NOW())&gt;11,"afternoon","morning")))&amp;C38</f>
        <v>It's a Saturday afternoon - can't I go yet?</v>
      </c>
    </row>
    <row r="36" spans="1:2" ht="12.75" hidden="1">
      <c r="A36" s="3">
        <v>7</v>
      </c>
      <c r="B36" s="3" t="str">
        <f ca="1">"It's a "&amp;TEXT(WEEKDAY(TODAY()),"dddd")&amp;" "&amp;IF(HOUR(NOW())&gt;21,"night",IF(HOUR(NOW())&gt;17,"evening",IF(HOUR(NOW())&gt;11,"afternoon","morning")))&amp;C39</f>
        <v>It's a Saturday afternoon - I'm not at my best right now.</v>
      </c>
    </row>
    <row r="37" spans="1:3" ht="12.75" hidden="1">
      <c r="A37" s="3">
        <v>2</v>
      </c>
      <c r="B37" s="3" t="str">
        <f ca="1">"It's a "&amp;TEXT(WEEKDAY(TODAY()),"dddd")&amp;" "&amp;IF(HOUR(NOW())&gt;21,"night",IF(HOUR(NOW())&gt;17,"evening",IF(HOUR(NOW())&gt;11,"afternoon","morning")))&amp;C40</f>
        <v>It's a Saturday afternoon.  Try again on Monday.</v>
      </c>
      <c r="C37" s="3" t="s">
        <v>25</v>
      </c>
    </row>
    <row r="38" spans="1:3" ht="12.75" hidden="1">
      <c r="A38" s="3">
        <v>2</v>
      </c>
      <c r="B38" s="3" t="str">
        <f ca="1">"It's a "&amp;TEXT(WEEKDAY(TODAY()),"dddd")&amp;" "&amp;IF(HOUR(NOW())&gt;21,"night",IF(HOUR(NOW())&gt;17,"evening",IF(HOUR(NOW())&gt;11,"afternoon","morning")))&amp;C41</f>
        <v>It's a Saturday afternoon, and I really couldn't care less.</v>
      </c>
      <c r="C38" s="3" t="s">
        <v>26</v>
      </c>
    </row>
    <row r="39" spans="1:3" ht="12.75" hidden="1">
      <c r="A39" s="3">
        <v>2</v>
      </c>
      <c r="B39" s="3" t="str">
        <f ca="1">"Ask me again on "&amp;TEXT(WEEKDAY(TODAY()+ROUNDUP(RAND()*6,0)),"dddd")&amp;"."</f>
        <v>Ask me again on Thursday.</v>
      </c>
      <c r="C39" s="3" t="s">
        <v>27</v>
      </c>
    </row>
    <row r="40" spans="1:5" ht="12.75" hidden="1">
      <c r="A40" s="3">
        <v>2</v>
      </c>
      <c r="B40" s="3" t="str">
        <f>IF(G54&gt;30,"It's getting on for "&amp;$K$54,"It's gone "&amp;L54)&amp;C43</f>
        <v>It's getting on for one, and I've got things to be doing.  Leave me alone, can't you?</v>
      </c>
      <c r="C40" s="3" t="str">
        <f ca="1">".  Try again on "&amp;TEXT(WEEKDAY(TODAY()+2),"dddd")&amp;"."</f>
        <v>.  Try again on Monday.</v>
      </c>
      <c r="E40" s="3">
        <f>CONCATENATE(F38,G38,H38,I38,J38,K38)</f>
      </c>
    </row>
    <row r="41" spans="1:3" ht="12.75" hidden="1">
      <c r="A41" s="3">
        <v>2</v>
      </c>
      <c r="B41" s="3" t="str">
        <f>IF(G54&gt;30,"It's getting on for "&amp;$K$54,"It's gone "&amp;L54)&amp;C44</f>
        <v>It's getting on for one, so can we just call it a day?</v>
      </c>
      <c r="C41" s="3" t="s">
        <v>28</v>
      </c>
    </row>
    <row r="42" spans="1:2" ht="12.75" hidden="1">
      <c r="A42" s="3">
        <v>3</v>
      </c>
      <c r="B42" s="3" t="s">
        <v>33</v>
      </c>
    </row>
    <row r="43" spans="1:5" ht="12.75" hidden="1">
      <c r="A43" s="3">
        <v>4</v>
      </c>
      <c r="B43" s="3" t="s">
        <v>35</v>
      </c>
      <c r="C43" s="3" t="s">
        <v>29</v>
      </c>
      <c r="E43" s="3" t="s">
        <v>30</v>
      </c>
    </row>
    <row r="44" spans="1:4" ht="12.75" hidden="1">
      <c r="A44" s="3">
        <v>6</v>
      </c>
      <c r="B44" s="3" t="s">
        <v>37</v>
      </c>
      <c r="C44" s="3" t="s">
        <v>31</v>
      </c>
      <c r="D44" s="3" t="s">
        <v>32</v>
      </c>
    </row>
    <row r="45" spans="1:4" ht="12.75" hidden="1">
      <c r="A45" s="3">
        <v>2</v>
      </c>
      <c r="B45" s="3" t="s">
        <v>38</v>
      </c>
      <c r="D45" s="3" t="s">
        <v>34</v>
      </c>
    </row>
    <row r="46" spans="1:4" ht="12.75" hidden="1">
      <c r="A46" s="3">
        <v>1</v>
      </c>
      <c r="B46" s="3" t="str">
        <f ca="1">IF(F67="",IF(RAND()&gt;0.7,"&lt;yawn&gt;.  Sorry, what?","Umm... it's "&amp;H67),"OK, it's "&amp;F67&amp;".  "&amp;C52)</f>
        <v>OK, it's twenty-five to.  Shouldn't you be at work?</v>
      </c>
      <c r="D46" s="3" t="s">
        <v>36</v>
      </c>
    </row>
    <row r="47" spans="1:4" ht="12.75" hidden="1">
      <c r="A47" s="3">
        <v>2</v>
      </c>
      <c r="B47" s="3" t="s">
        <v>40</v>
      </c>
      <c r="D47" s="3" t="str">
        <f ca="1">"It's a "&amp;TEXT(WEEKDAY(TODAY()),"dddd")&amp;" "&amp;IF(HOUR(NOW())&gt;21,"night",IF(HOUR(NOW())&gt;17,"evening",IF(HOUR(NOW())&gt;11,"afternoon",IF(HOUR(NOW())&gt;5,"morning"))))&amp;".  Do I have to be more specific?"</f>
        <v>It's a Saturday afternoon.  Do I have to be more specific?</v>
      </c>
    </row>
    <row r="48" spans="1:4" ht="12.75" hidden="1">
      <c r="A48" s="3">
        <v>1</v>
      </c>
      <c r="B48" s="3" t="s">
        <v>42</v>
      </c>
      <c r="D48" s="3" t="str">
        <f ca="1">"It's a "&amp;TEXT(WEEKDAY(TODAY()),"dddd")&amp;" "&amp;IF(HOUR(NOW())&gt;21,"night",IF(HOUR(NOW())&gt;17,"evening",IF(HOUR(NOW())&gt;11,"afternoon",IF(HOUR(NOW())&gt;5,"morning"))))&amp;"."</f>
        <v>It's a Saturday afternoon.</v>
      </c>
    </row>
    <row r="49" spans="1:5" ht="12.75" hidden="1">
      <c r="A49" s="3">
        <v>8</v>
      </c>
      <c r="B49" s="3" t="s">
        <v>45</v>
      </c>
      <c r="C49" s="3" t="s">
        <v>39</v>
      </c>
      <c r="E49" s="8"/>
    </row>
    <row r="50" spans="1:3" ht="13.5" hidden="1" thickBot="1">
      <c r="A50" s="3">
        <v>1</v>
      </c>
      <c r="B50" s="3" t="s">
        <v>47</v>
      </c>
      <c r="C50" s="3" t="s">
        <v>41</v>
      </c>
    </row>
    <row r="51" spans="1:7" ht="13.5" hidden="1" thickBot="1">
      <c r="A51" s="3">
        <v>1</v>
      </c>
      <c r="B51" s="3" t="s">
        <v>49</v>
      </c>
      <c r="C51" s="3" t="s">
        <v>43</v>
      </c>
      <c r="F51" s="10"/>
      <c r="G51" s="3" t="s">
        <v>44</v>
      </c>
    </row>
    <row r="52" spans="1:7" ht="12.75" hidden="1">
      <c r="A52" s="3">
        <v>3</v>
      </c>
      <c r="B52" s="3" t="s">
        <v>50</v>
      </c>
      <c r="C52" s="3" t="str">
        <f>IF(OR(F54&lt;7,F54&gt;21),C49,IF(AND(F54&gt;8,F54&lt;18),C50,IF(F54=18,C51)))</f>
        <v>Shouldn't you be at work?</v>
      </c>
      <c r="F52" s="11">
        <v>0</v>
      </c>
      <c r="G52" s="11" t="s">
        <v>46</v>
      </c>
    </row>
    <row r="53" spans="1:7" ht="12.75" hidden="1">
      <c r="A53" s="3">
        <v>1</v>
      </c>
      <c r="B53" s="3" t="s">
        <v>52</v>
      </c>
      <c r="E53" s="9" t="s">
        <v>48</v>
      </c>
      <c r="F53" s="12">
        <f ca="1">IF(F51="",NOW()+F52/1440,F51)</f>
        <v>40831.52516990741</v>
      </c>
      <c r="G53" s="9" t="str">
        <f>"(and "&amp;1*TEXT(F53,"ss")&amp;" seconds)"</f>
        <v>(and 15 seconds)</v>
      </c>
    </row>
    <row r="54" spans="1:12" ht="12.75" hidden="1">
      <c r="A54" s="3">
        <v>4</v>
      </c>
      <c r="B54" s="3" t="s">
        <v>54</v>
      </c>
      <c r="D54" s="3">
        <v>0</v>
      </c>
      <c r="F54" s="3">
        <f>HOUR(F53)</f>
        <v>12</v>
      </c>
      <c r="G54" s="3">
        <f>MINUTE(F53)</f>
        <v>36</v>
      </c>
      <c r="H54" s="3">
        <f>IF(F54=0,12,IF(F54&gt;12,F54-12,F54))</f>
        <v>12</v>
      </c>
      <c r="I54" s="3" t="str">
        <f>LOOKUP(H54,G68:G79,H68:H79)</f>
        <v>twelve</v>
      </c>
      <c r="J54" s="3">
        <f>IF(H54=12,1,H54+1)</f>
        <v>1</v>
      </c>
      <c r="K54" s="3" t="str">
        <f>LOOKUP(J54,G68:G79,H68:H79)</f>
        <v>one</v>
      </c>
      <c r="L54" s="3" t="str">
        <f>LOOKUP(H54,G68:G79,H68:H79)</f>
        <v>twelve</v>
      </c>
    </row>
    <row r="55" spans="1:8" ht="12.75" hidden="1">
      <c r="A55" s="3">
        <v>1</v>
      </c>
      <c r="B55" s="3" t="s">
        <v>56</v>
      </c>
      <c r="D55" s="3">
        <v>60</v>
      </c>
      <c r="E55" s="3" t="s">
        <v>51</v>
      </c>
      <c r="F55" s="3">
        <f>IF(OR(ABS(D55-$G$54)&lt;2.5,ABS(D54-$G$54)&lt;2.5),E55,"")</f>
      </c>
      <c r="G55" s="3" t="str">
        <f>$I$54</f>
        <v>twelve</v>
      </c>
      <c r="H55" s="3">
        <f>IF(F55="","",LOOKUP(ROUND(H54+G54/60,0),G68:G79,H68:H79)&amp;" "&amp;F55)</f>
      </c>
    </row>
    <row r="56" spans="1:8" ht="12.75" hidden="1">
      <c r="A56" s="3">
        <v>2</v>
      </c>
      <c r="B56" s="3" t="s">
        <v>58</v>
      </c>
      <c r="D56" s="3">
        <v>5</v>
      </c>
      <c r="E56" s="3" t="s">
        <v>53</v>
      </c>
      <c r="F56" s="3">
        <f>IF(ABS(D56-$G$54)&lt;2.5,E56,"")</f>
      </c>
      <c r="G56" s="3" t="str">
        <f aca="true" t="shared" si="1" ref="G56:G62">$I$54</f>
        <v>twelve</v>
      </c>
      <c r="H56" s="3">
        <f>IF(F56="","",F56&amp;" "&amp;G56)</f>
      </c>
    </row>
    <row r="57" spans="1:8" ht="12.75" hidden="1">
      <c r="A57" s="3">
        <v>1</v>
      </c>
      <c r="B57" s="3" t="s">
        <v>60</v>
      </c>
      <c r="D57" s="3">
        <v>10</v>
      </c>
      <c r="E57" s="3" t="s">
        <v>55</v>
      </c>
      <c r="F57" s="3">
        <f aca="true" t="shared" si="2" ref="F57:F66">IF(ABS(D57-$G$54)&lt;2.5,E57,"")</f>
      </c>
      <c r="G57" s="3" t="str">
        <f t="shared" si="1"/>
        <v>twelve</v>
      </c>
      <c r="H57" s="3">
        <f aca="true" t="shared" si="3" ref="H57:H66">IF(F57="","",F57&amp;" "&amp;G57)</f>
      </c>
    </row>
    <row r="58" spans="1:8" ht="12.75" hidden="1">
      <c r="A58" s="3">
        <v>2</v>
      </c>
      <c r="B58" s="3" t="s">
        <v>62</v>
      </c>
      <c r="D58" s="3">
        <v>15</v>
      </c>
      <c r="E58" s="3" t="s">
        <v>57</v>
      </c>
      <c r="F58" s="3">
        <f t="shared" si="2"/>
      </c>
      <c r="G58" s="3" t="str">
        <f t="shared" si="1"/>
        <v>twelve</v>
      </c>
      <c r="H58" s="3">
        <f t="shared" si="3"/>
      </c>
    </row>
    <row r="59" spans="1:8" ht="12.75" hidden="1">
      <c r="A59" s="3">
        <v>1</v>
      </c>
      <c r="B59" s="3" t="s">
        <v>64</v>
      </c>
      <c r="D59" s="3">
        <v>20</v>
      </c>
      <c r="E59" s="3" t="s">
        <v>59</v>
      </c>
      <c r="F59" s="3">
        <f t="shared" si="2"/>
      </c>
      <c r="G59" s="3" t="str">
        <f t="shared" si="1"/>
        <v>twelve</v>
      </c>
      <c r="H59" s="3">
        <f t="shared" si="3"/>
      </c>
    </row>
    <row r="60" spans="1:8" ht="12.75" hidden="1">
      <c r="A60" s="3">
        <v>4</v>
      </c>
      <c r="D60" s="3">
        <v>25</v>
      </c>
      <c r="E60" s="3" t="s">
        <v>61</v>
      </c>
      <c r="F60" s="3">
        <f t="shared" si="2"/>
      </c>
      <c r="G60" s="3" t="str">
        <f t="shared" si="1"/>
        <v>twelve</v>
      </c>
      <c r="H60" s="3">
        <f t="shared" si="3"/>
      </c>
    </row>
    <row r="61" spans="1:8" ht="12.75" hidden="1">
      <c r="A61" s="3">
        <v>1</v>
      </c>
      <c r="D61" s="3">
        <v>30</v>
      </c>
      <c r="E61" s="3" t="s">
        <v>63</v>
      </c>
      <c r="F61" s="3">
        <f t="shared" si="2"/>
      </c>
      <c r="G61" s="3" t="str">
        <f t="shared" si="1"/>
        <v>twelve</v>
      </c>
      <c r="H61" s="3">
        <f t="shared" si="3"/>
      </c>
    </row>
    <row r="62" spans="1:8" ht="12.75" hidden="1">
      <c r="A62" s="3">
        <v>1</v>
      </c>
      <c r="C62" s="3" t="s">
        <v>65</v>
      </c>
      <c r="D62" s="3">
        <v>35</v>
      </c>
      <c r="E62" s="3" t="s">
        <v>66</v>
      </c>
      <c r="F62" s="3" t="str">
        <f t="shared" si="2"/>
        <v>twenty-five to</v>
      </c>
      <c r="G62" s="3" t="str">
        <f t="shared" si="1"/>
        <v>twelve</v>
      </c>
      <c r="H62" s="3" t="str">
        <f t="shared" si="3"/>
        <v>twenty-five to twelve</v>
      </c>
    </row>
    <row r="63" spans="4:8" ht="12.75" hidden="1">
      <c r="D63" s="3">
        <v>40</v>
      </c>
      <c r="E63" s="3" t="s">
        <v>67</v>
      </c>
      <c r="F63" s="3">
        <f t="shared" si="2"/>
      </c>
      <c r="G63" s="3" t="str">
        <f>$K$54</f>
        <v>one</v>
      </c>
      <c r="H63" s="3">
        <f t="shared" si="3"/>
      </c>
    </row>
    <row r="64" spans="3:8" ht="12.75" hidden="1">
      <c r="C64" s="3" t="s">
        <v>68</v>
      </c>
      <c r="D64" s="3">
        <v>45</v>
      </c>
      <c r="E64" s="3" t="s">
        <v>69</v>
      </c>
      <c r="F64" s="3">
        <f t="shared" si="2"/>
      </c>
      <c r="G64" s="3" t="str">
        <f>$K$54</f>
        <v>one</v>
      </c>
      <c r="H64" s="3">
        <f t="shared" si="3"/>
      </c>
    </row>
    <row r="65" spans="4:8" ht="12.75" hidden="1">
      <c r="D65" s="3">
        <v>50</v>
      </c>
      <c r="E65" s="3" t="s">
        <v>70</v>
      </c>
      <c r="F65" s="3">
        <f t="shared" si="2"/>
      </c>
      <c r="G65" s="3" t="str">
        <f>$K$54</f>
        <v>one</v>
      </c>
      <c r="H65" s="3">
        <f t="shared" si="3"/>
      </c>
    </row>
    <row r="66" spans="4:8" ht="12.75" hidden="1">
      <c r="D66" s="3">
        <v>55</v>
      </c>
      <c r="E66" s="3" t="s">
        <v>71</v>
      </c>
      <c r="F66" s="3">
        <f t="shared" si="2"/>
      </c>
      <c r="G66" s="3" t="str">
        <f>$K$54</f>
        <v>one</v>
      </c>
      <c r="H66" s="3">
        <f t="shared" si="3"/>
      </c>
    </row>
    <row r="67" spans="6:10" ht="12.75" hidden="1">
      <c r="F67" s="3" t="str">
        <f>CONCATENATE(F66,F65,F64,F63,F62,F61,F60,F59,F58,F57,F56)</f>
        <v>twenty-five to</v>
      </c>
      <c r="H67" s="3" t="str">
        <f>CONCATENATE(H55,H56,H57,H58,H59,H60,H61,H62,H63,H64,H65,H66)</f>
        <v>twenty-five to twelve</v>
      </c>
      <c r="J67" s="3" t="str">
        <f>IF(F76="",H67&amp;" "&amp;F73,H79&amp;" "&amp;F76)</f>
        <v>twenty-five to twelve in the afternoon</v>
      </c>
    </row>
    <row r="68" spans="7:10" ht="12.75" hidden="1">
      <c r="G68" s="3">
        <v>1</v>
      </c>
      <c r="H68" s="3" t="s">
        <v>72</v>
      </c>
      <c r="J68" s="3" t="str">
        <f>UPPER(LEFT($J$67,1))&amp;RIGHT($J$67,LEN($J$67)-1)&amp;" on "&amp;TEXT(WEEKDAY($F$53+(1/288)),"dddd")&amp;" the "&amp;IF(DAY($F$53+(1/288))=1,"1st",IF(DAY($F$53+(1/288))=2,"2nd",IF(DAY($F$53+(1/288))="3","3rd",DAY($F$53+(1/288))&amp;"th")))&amp;" of "&amp;TEXT($F$53+(1/288),"mmmm")&amp;" "&amp;YEAR($F$53+(1/288))</f>
        <v>Twenty-five to twelve in the afternoon on Saturday the 15th of October 2011</v>
      </c>
    </row>
    <row r="69" spans="5:10" ht="12.75" hidden="1">
      <c r="E69" s="3" t="s">
        <v>73</v>
      </c>
      <c r="F69" s="3" t="str">
        <f>E69</f>
        <v>in the morning</v>
      </c>
      <c r="G69" s="3">
        <v>2</v>
      </c>
      <c r="H69" s="3" t="s">
        <v>74</v>
      </c>
      <c r="J69" s="3" t="str">
        <f>"It's about "&amp;$J$67&amp;" on "&amp;TEXT(WEEKDAY($F$53+(1/288)),"dddd")&amp;" the "&amp;IF(DAY($F$53+(1/288))=1,"1st",IF(DAY($F$53+(1/288))=2,"2nd",IF(DAY($F$53+(1/288))="3","3rd",DAY($F$53+(1/288))&amp;"th")))&amp;" of "&amp;TEXT($F$53+(1/288),"mmmm")&amp;" "&amp;YEAR($F$53+(1/288))</f>
        <v>It's about twenty-five to twelve in the afternoon on Saturday the 15th of October 2011</v>
      </c>
    </row>
    <row r="70" spans="5:8" ht="12.75" hidden="1">
      <c r="E70" s="3" t="s">
        <v>75</v>
      </c>
      <c r="F70" s="3" t="str">
        <f>IF($F$54&gt;11,E70,"")</f>
        <v>in the afternoon</v>
      </c>
      <c r="G70" s="3">
        <v>3</v>
      </c>
      <c r="H70" s="3" t="s">
        <v>76</v>
      </c>
    </row>
    <row r="71" spans="5:8" ht="12.75" hidden="1">
      <c r="E71" s="3" t="s">
        <v>77</v>
      </c>
      <c r="F71" s="3">
        <f>IF($F$54&gt;17,E71,"")</f>
      </c>
      <c r="G71" s="3">
        <v>4</v>
      </c>
      <c r="H71" s="3" t="s">
        <v>78</v>
      </c>
    </row>
    <row r="72" spans="5:8" ht="12.75" hidden="1">
      <c r="E72" s="3" t="s">
        <v>79</v>
      </c>
      <c r="F72" s="3">
        <f>IF($F$54&gt;21,E72,"")</f>
      </c>
      <c r="G72" s="3">
        <v>5</v>
      </c>
      <c r="H72" s="3" t="s">
        <v>80</v>
      </c>
    </row>
    <row r="73" spans="6:8" ht="12.75" hidden="1">
      <c r="F73" s="3" t="str">
        <f>IF(F72="",IF(F71="",IF(F70="",F69,F70),F71),F72)</f>
        <v>in the afternoon</v>
      </c>
      <c r="G73" s="3">
        <v>6</v>
      </c>
      <c r="H73" s="3" t="s">
        <v>81</v>
      </c>
    </row>
    <row r="74" spans="5:8" ht="12.75" hidden="1">
      <c r="E74" s="3" t="s">
        <v>82</v>
      </c>
      <c r="F74" s="3">
        <f>IF(AND(H55=H79&amp;" "&amp;E55,H54=F54),E74,"")</f>
      </c>
      <c r="G74" s="3">
        <v>7</v>
      </c>
      <c r="H74" s="3" t="s">
        <v>83</v>
      </c>
    </row>
    <row r="75" spans="5:8" ht="12.75" hidden="1">
      <c r="E75" s="3" t="s">
        <v>84</v>
      </c>
      <c r="F75" s="3">
        <f>IF(AND(H55=H79&amp;" "&amp;E55,H54-F54=12),E75,"")</f>
      </c>
      <c r="G75" s="3">
        <v>8</v>
      </c>
      <c r="H75" s="3" t="s">
        <v>85</v>
      </c>
    </row>
    <row r="76" spans="6:8" ht="12.75" hidden="1">
      <c r="F76" s="3">
        <f>CONCATENATE(F74,F75)</f>
      </c>
      <c r="G76" s="3">
        <v>9</v>
      </c>
      <c r="H76" s="3" t="s">
        <v>86</v>
      </c>
    </row>
    <row r="77" spans="2:8" ht="12.75" hidden="1">
      <c r="B77" s="3" t="s">
        <v>90</v>
      </c>
      <c r="G77" s="3">
        <v>10</v>
      </c>
      <c r="H77" s="3" t="s">
        <v>87</v>
      </c>
    </row>
    <row r="78" spans="2:8" ht="12.75" hidden="1">
      <c r="B78" s="3" t="str">
        <f>LOWER(LEFT(B77,FIND(" ",B77)-1))</f>
        <v>am</v>
      </c>
      <c r="G78" s="3">
        <v>11</v>
      </c>
      <c r="H78" s="3" t="s">
        <v>88</v>
      </c>
    </row>
    <row r="79" spans="7:8" ht="12.75" hidden="1">
      <c r="G79" s="3">
        <v>12</v>
      </c>
      <c r="H79" s="3" t="s">
        <v>89</v>
      </c>
    </row>
    <row r="80" spans="4:9" ht="12.75" hidden="1">
      <c r="D80" s="3" t="s">
        <v>91</v>
      </c>
      <c r="E80" s="3" t="s">
        <v>92</v>
      </c>
      <c r="F80" s="3" t="s">
        <v>93</v>
      </c>
      <c r="G80" s="3" t="s">
        <v>94</v>
      </c>
      <c r="H80" s="3" t="s">
        <v>95</v>
      </c>
      <c r="I80" s="3" t="s">
        <v>96</v>
      </c>
    </row>
    <row r="81" spans="1:5" ht="12.75" hidden="1">
      <c r="A81" s="3" t="s">
        <v>97</v>
      </c>
      <c r="C81" s="3" t="s">
        <v>98</v>
      </c>
      <c r="E81" s="3" t="s">
        <v>99</v>
      </c>
    </row>
    <row r="82" spans="1:9" ht="12.75" hidden="1">
      <c r="A82" s="3" t="s">
        <v>100</v>
      </c>
      <c r="C82" s="3" t="s">
        <v>101</v>
      </c>
      <c r="G82" s="3" t="s">
        <v>102</v>
      </c>
      <c r="H82" s="3" t="s">
        <v>103</v>
      </c>
      <c r="I82" s="3" t="s">
        <v>104</v>
      </c>
    </row>
    <row r="83" spans="3:9" ht="12.75" hidden="1">
      <c r="C83" s="3" t="s">
        <v>105</v>
      </c>
      <c r="D83" s="3" t="s">
        <v>106</v>
      </c>
      <c r="E83" s="3" t="s">
        <v>107</v>
      </c>
      <c r="F83" s="3" t="s">
        <v>108</v>
      </c>
      <c r="G83" s="3" t="s">
        <v>109</v>
      </c>
      <c r="H83" s="3" t="s">
        <v>107</v>
      </c>
      <c r="I83" s="3" t="s">
        <v>110</v>
      </c>
    </row>
    <row r="84" spans="3:9" ht="12.75" hidden="1">
      <c r="C84" s="3" t="s">
        <v>111</v>
      </c>
      <c r="D84" s="3" t="s">
        <v>112</v>
      </c>
      <c r="E84" s="3" t="s">
        <v>113</v>
      </c>
      <c r="F84" s="3" t="s">
        <v>114</v>
      </c>
      <c r="G84" s="3" t="s">
        <v>115</v>
      </c>
      <c r="H84" s="3" t="s">
        <v>113</v>
      </c>
      <c r="I84" s="3" t="s">
        <v>116</v>
      </c>
    </row>
    <row r="85" spans="3:9" ht="12.75" hidden="1">
      <c r="C85" s="3" t="s">
        <v>117</v>
      </c>
      <c r="D85" s="3" t="s">
        <v>118</v>
      </c>
      <c r="E85" s="3" t="s">
        <v>119</v>
      </c>
      <c r="F85" s="3" t="s">
        <v>120</v>
      </c>
      <c r="G85" s="3" t="s">
        <v>121</v>
      </c>
      <c r="H85" s="3" t="s">
        <v>122</v>
      </c>
      <c r="I85" s="3" t="s">
        <v>123</v>
      </c>
    </row>
    <row r="86" spans="3:9" ht="12.75" hidden="1">
      <c r="C86" s="3" t="s">
        <v>124</v>
      </c>
      <c r="E86" s="3" t="s">
        <v>125</v>
      </c>
      <c r="G86" s="3" t="s">
        <v>126</v>
      </c>
      <c r="H86" s="3" t="s">
        <v>127</v>
      </c>
      <c r="I86" s="3" t="s">
        <v>128</v>
      </c>
    </row>
    <row r="87" spans="3:6" ht="12.75" hidden="1">
      <c r="C87" s="3" t="s">
        <v>129</v>
      </c>
      <c r="D87" s="3" t="s">
        <v>130</v>
      </c>
      <c r="F87" s="3" t="s">
        <v>131</v>
      </c>
    </row>
    <row r="88" spans="3:6" ht="12.75" hidden="1">
      <c r="C88" s="3" t="s">
        <v>132</v>
      </c>
      <c r="D88" s="3" t="s">
        <v>133</v>
      </c>
      <c r="F88" s="3" t="s">
        <v>134</v>
      </c>
    </row>
    <row r="89" spans="3:9" ht="12.75" hidden="1">
      <c r="C89" s="3" t="s">
        <v>135</v>
      </c>
      <c r="E89" s="3" t="s">
        <v>136</v>
      </c>
      <c r="G89" s="3" t="s">
        <v>137</v>
      </c>
      <c r="H89" s="3" t="s">
        <v>136</v>
      </c>
      <c r="I89" s="3" t="s">
        <v>138</v>
      </c>
    </row>
    <row r="90" spans="3:6" ht="12.75" hidden="1">
      <c r="C90" s="3" t="s">
        <v>139</v>
      </c>
      <c r="D90" s="3" t="s">
        <v>140</v>
      </c>
      <c r="F90" s="3" t="s">
        <v>141</v>
      </c>
    </row>
    <row r="91" spans="3:9" ht="12.75" hidden="1">
      <c r="C91" s="3" t="s">
        <v>142</v>
      </c>
      <c r="D91" s="3" t="s">
        <v>143</v>
      </c>
      <c r="E91" s="3" t="s">
        <v>144</v>
      </c>
      <c r="F91" s="3" t="s">
        <v>145</v>
      </c>
      <c r="G91" s="3" t="s">
        <v>146</v>
      </c>
      <c r="H91" s="3" t="s">
        <v>144</v>
      </c>
      <c r="I91" s="3" t="s">
        <v>147</v>
      </c>
    </row>
    <row r="92" spans="3:9" ht="12.75" hidden="1">
      <c r="C92" s="3" t="s">
        <v>148</v>
      </c>
      <c r="D92" s="3" t="s">
        <v>149</v>
      </c>
      <c r="E92" s="3" t="s">
        <v>150</v>
      </c>
      <c r="F92" s="3" t="s">
        <v>151</v>
      </c>
      <c r="G92" s="3" t="s">
        <v>152</v>
      </c>
      <c r="H92" s="3" t="s">
        <v>150</v>
      </c>
      <c r="I92" s="3" t="s">
        <v>153</v>
      </c>
    </row>
    <row r="93" spans="3:9" ht="12.75" hidden="1">
      <c r="C93" s="3" t="s">
        <v>154</v>
      </c>
      <c r="D93" s="3" t="s">
        <v>155</v>
      </c>
      <c r="E93" s="3" t="s">
        <v>156</v>
      </c>
      <c r="F93" s="3" t="s">
        <v>157</v>
      </c>
      <c r="G93" s="3" t="s">
        <v>158</v>
      </c>
      <c r="H93" s="3" t="s">
        <v>156</v>
      </c>
      <c r="I93" s="3" t="s">
        <v>159</v>
      </c>
    </row>
    <row r="94" spans="3:9" ht="12.75" hidden="1">
      <c r="C94" s="3" t="s">
        <v>160</v>
      </c>
      <c r="D94" s="3" t="s">
        <v>161</v>
      </c>
      <c r="E94" s="3" t="s">
        <v>162</v>
      </c>
      <c r="F94" s="3" t="s">
        <v>163</v>
      </c>
      <c r="G94" s="3" t="s">
        <v>164</v>
      </c>
      <c r="H94" s="3" t="s">
        <v>162</v>
      </c>
      <c r="I94" s="3" t="s">
        <v>165</v>
      </c>
    </row>
    <row r="95" spans="3:9" ht="12.75" hidden="1">
      <c r="C95" s="3" t="s">
        <v>166</v>
      </c>
      <c r="D95" s="3" t="s">
        <v>167</v>
      </c>
      <c r="E95" s="3" t="s">
        <v>168</v>
      </c>
      <c r="F95" s="3" t="s">
        <v>169</v>
      </c>
      <c r="G95" s="3" t="s">
        <v>170</v>
      </c>
      <c r="H95" s="3" t="s">
        <v>171</v>
      </c>
      <c r="I95" s="3" t="s">
        <v>172</v>
      </c>
    </row>
    <row r="96" spans="3:9" ht="12.75" hidden="1">
      <c r="C96" s="3" t="s">
        <v>173</v>
      </c>
      <c r="D96" s="3" t="s">
        <v>174</v>
      </c>
      <c r="E96" s="3" t="s">
        <v>175</v>
      </c>
      <c r="F96" s="3" t="s">
        <v>176</v>
      </c>
      <c r="G96" s="3" t="s">
        <v>177</v>
      </c>
      <c r="H96" s="3" t="s">
        <v>178</v>
      </c>
      <c r="I96" s="3" t="s">
        <v>179</v>
      </c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>
      <c r="A104" s="3">
        <f>A33</f>
        <v>1</v>
      </c>
    </row>
    <row r="105" ht="12.75" hidden="1">
      <c r="A105" s="3">
        <f>A34+A104</f>
        <v>2</v>
      </c>
    </row>
    <row r="106" ht="12.75" hidden="1">
      <c r="A106" s="3">
        <f>A35+A105</f>
        <v>3</v>
      </c>
    </row>
    <row r="107" ht="12.75" hidden="1">
      <c r="A107" s="3">
        <f aca="true" t="shared" si="4" ref="A107:A170">A36+A106</f>
        <v>10</v>
      </c>
    </row>
    <row r="108" ht="12.75" hidden="1">
      <c r="A108" s="3">
        <f t="shared" si="4"/>
        <v>12</v>
      </c>
    </row>
    <row r="109" ht="12.75" hidden="1">
      <c r="A109" s="3">
        <f t="shared" si="4"/>
        <v>14</v>
      </c>
    </row>
    <row r="110" ht="12.75" hidden="1">
      <c r="A110" s="3">
        <f t="shared" si="4"/>
        <v>16</v>
      </c>
    </row>
    <row r="111" ht="12.75" hidden="1">
      <c r="A111" s="3">
        <f t="shared" si="4"/>
        <v>18</v>
      </c>
    </row>
    <row r="112" ht="12.75" hidden="1">
      <c r="A112" s="3">
        <f t="shared" si="4"/>
        <v>20</v>
      </c>
    </row>
    <row r="113" ht="12.75" hidden="1">
      <c r="A113" s="3">
        <f t="shared" si="4"/>
        <v>23</v>
      </c>
    </row>
    <row r="114" ht="12.75" hidden="1">
      <c r="A114" s="3">
        <f t="shared" si="4"/>
        <v>27</v>
      </c>
    </row>
    <row r="115" ht="12.75" hidden="1">
      <c r="A115" s="3">
        <f t="shared" si="4"/>
        <v>33</v>
      </c>
    </row>
    <row r="116" ht="12.75" hidden="1">
      <c r="A116" s="3">
        <f t="shared" si="4"/>
        <v>35</v>
      </c>
    </row>
    <row r="117" ht="12.75" hidden="1">
      <c r="A117" s="3">
        <f t="shared" si="4"/>
        <v>36</v>
      </c>
    </row>
    <row r="118" ht="12.75" hidden="1">
      <c r="A118" s="3">
        <f t="shared" si="4"/>
        <v>38</v>
      </c>
    </row>
    <row r="119" ht="12.75" hidden="1">
      <c r="A119" s="3">
        <f t="shared" si="4"/>
        <v>39</v>
      </c>
    </row>
    <row r="120" ht="12.75" hidden="1">
      <c r="A120" s="3">
        <f t="shared" si="4"/>
        <v>47</v>
      </c>
    </row>
    <row r="121" ht="12.75" hidden="1">
      <c r="A121" s="3">
        <f t="shared" si="4"/>
        <v>48</v>
      </c>
    </row>
    <row r="122" ht="12.75" hidden="1">
      <c r="A122" s="3">
        <f t="shared" si="4"/>
        <v>49</v>
      </c>
    </row>
    <row r="123" ht="12.75" hidden="1">
      <c r="A123" s="3">
        <f t="shared" si="4"/>
        <v>52</v>
      </c>
    </row>
    <row r="124" ht="12.75" hidden="1">
      <c r="A124" s="3">
        <f t="shared" si="4"/>
        <v>53</v>
      </c>
    </row>
    <row r="125" ht="12.75" hidden="1">
      <c r="A125" s="3">
        <f t="shared" si="4"/>
        <v>57</v>
      </c>
    </row>
    <row r="126" ht="12.75" hidden="1">
      <c r="A126" s="3">
        <f t="shared" si="4"/>
        <v>58</v>
      </c>
    </row>
    <row r="127" ht="12.75" hidden="1">
      <c r="A127" s="3">
        <f t="shared" si="4"/>
        <v>60</v>
      </c>
    </row>
    <row r="128" ht="12.75" hidden="1">
      <c r="A128" s="3">
        <f t="shared" si="4"/>
        <v>61</v>
      </c>
    </row>
    <row r="129" ht="12.75" hidden="1">
      <c r="A129" s="3">
        <f t="shared" si="4"/>
        <v>63</v>
      </c>
    </row>
    <row r="130" ht="12.75" hidden="1">
      <c r="A130" s="3">
        <f t="shared" si="4"/>
        <v>64</v>
      </c>
    </row>
    <row r="131" ht="12.75" hidden="1">
      <c r="A131" s="3">
        <f t="shared" si="4"/>
        <v>68</v>
      </c>
    </row>
    <row r="132" ht="12.75" hidden="1">
      <c r="A132" s="3">
        <f t="shared" si="4"/>
        <v>69</v>
      </c>
    </row>
    <row r="133" ht="12.75" hidden="1">
      <c r="A133" s="3">
        <f t="shared" si="4"/>
        <v>70</v>
      </c>
    </row>
    <row r="134" ht="12.75" hidden="1">
      <c r="A134" s="3">
        <f t="shared" si="4"/>
        <v>70</v>
      </c>
    </row>
    <row r="135" ht="12.75" hidden="1">
      <c r="A135" s="3">
        <f t="shared" si="4"/>
        <v>70</v>
      </c>
    </row>
    <row r="136" ht="12.75" hidden="1">
      <c r="A136" s="3">
        <f t="shared" si="4"/>
        <v>70</v>
      </c>
    </row>
    <row r="137" ht="12.75" hidden="1">
      <c r="A137" s="3">
        <f t="shared" si="4"/>
        <v>70</v>
      </c>
    </row>
    <row r="138" ht="12.75" hidden="1">
      <c r="A138" s="3">
        <f t="shared" si="4"/>
        <v>70</v>
      </c>
    </row>
    <row r="139" ht="12.75" hidden="1">
      <c r="A139" s="3">
        <f t="shared" si="4"/>
        <v>70</v>
      </c>
    </row>
    <row r="140" ht="12.75" hidden="1">
      <c r="A140" s="3">
        <f t="shared" si="4"/>
        <v>70</v>
      </c>
    </row>
    <row r="141" ht="12.75" hidden="1">
      <c r="A141" s="3">
        <f t="shared" si="4"/>
        <v>70</v>
      </c>
    </row>
    <row r="142" ht="12.75" hidden="1">
      <c r="A142" s="3">
        <f t="shared" si="4"/>
        <v>70</v>
      </c>
    </row>
    <row r="143" ht="12.75" hidden="1">
      <c r="A143" s="3">
        <f t="shared" si="4"/>
        <v>70</v>
      </c>
    </row>
    <row r="144" ht="12.75" hidden="1">
      <c r="A144" s="3">
        <f t="shared" si="4"/>
        <v>70</v>
      </c>
    </row>
    <row r="145" ht="12.75" hidden="1">
      <c r="A145" s="3">
        <f t="shared" si="4"/>
        <v>70</v>
      </c>
    </row>
    <row r="146" ht="12.75" hidden="1">
      <c r="A146" s="3">
        <f t="shared" si="4"/>
        <v>70</v>
      </c>
    </row>
    <row r="147" ht="12.75" hidden="1">
      <c r="A147" s="3">
        <f t="shared" si="4"/>
        <v>70</v>
      </c>
    </row>
    <row r="148" ht="12.75" hidden="1">
      <c r="A148" s="3">
        <f t="shared" si="4"/>
        <v>70</v>
      </c>
    </row>
    <row r="149" ht="12.75" hidden="1">
      <c r="A149" s="3">
        <f t="shared" si="4"/>
        <v>70</v>
      </c>
    </row>
    <row r="150" ht="12.75" hidden="1">
      <c r="A150" s="3">
        <f t="shared" si="4"/>
        <v>70</v>
      </c>
    </row>
    <row r="151" ht="12.75" hidden="1">
      <c r="A151" s="3">
        <f t="shared" si="4"/>
        <v>70</v>
      </c>
    </row>
    <row r="152" ht="12.75" hidden="1">
      <c r="A152" s="3" t="e">
        <f t="shared" si="4"/>
        <v>#VALUE!</v>
      </c>
    </row>
    <row r="153" ht="12.75" hidden="1">
      <c r="A153" s="3" t="e">
        <f t="shared" si="4"/>
        <v>#VALUE!</v>
      </c>
    </row>
    <row r="154" ht="12.75" hidden="1">
      <c r="A154" s="3" t="e">
        <f t="shared" si="4"/>
        <v>#VALUE!</v>
      </c>
    </row>
    <row r="155" ht="12.75" hidden="1">
      <c r="A155" s="3" t="e">
        <f t="shared" si="4"/>
        <v>#VALUE!</v>
      </c>
    </row>
    <row r="156" ht="12.75" hidden="1">
      <c r="A156" s="3" t="e">
        <f t="shared" si="4"/>
        <v>#VALUE!</v>
      </c>
    </row>
    <row r="157" ht="12.75" hidden="1">
      <c r="A157" s="3" t="e">
        <f t="shared" si="4"/>
        <v>#VALUE!</v>
      </c>
    </row>
    <row r="158" ht="12.75" hidden="1">
      <c r="A158" s="3" t="e">
        <f t="shared" si="4"/>
        <v>#VALUE!</v>
      </c>
    </row>
    <row r="159" ht="12.75" hidden="1">
      <c r="A159" s="3" t="e">
        <f t="shared" si="4"/>
        <v>#VALUE!</v>
      </c>
    </row>
    <row r="160" ht="12.75" hidden="1">
      <c r="A160" s="3" t="e">
        <f t="shared" si="4"/>
        <v>#VALUE!</v>
      </c>
    </row>
    <row r="161" ht="12.75" hidden="1">
      <c r="A161" s="3" t="e">
        <f t="shared" si="4"/>
        <v>#VALUE!</v>
      </c>
    </row>
    <row r="162" ht="12.75" hidden="1">
      <c r="A162" s="3" t="e">
        <f t="shared" si="4"/>
        <v>#VALUE!</v>
      </c>
    </row>
    <row r="163" ht="12.75" hidden="1">
      <c r="A163" s="3" t="e">
        <f t="shared" si="4"/>
        <v>#VALUE!</v>
      </c>
    </row>
    <row r="164" ht="12.75" hidden="1">
      <c r="A164" s="3" t="e">
        <f t="shared" si="4"/>
        <v>#VALUE!</v>
      </c>
    </row>
    <row r="165" ht="12.75" hidden="1">
      <c r="A165" s="3" t="e">
        <f t="shared" si="4"/>
        <v>#VALUE!</v>
      </c>
    </row>
    <row r="166" ht="12.75" hidden="1">
      <c r="A166" s="3" t="e">
        <f t="shared" si="4"/>
        <v>#VALUE!</v>
      </c>
    </row>
    <row r="167" ht="12.75" hidden="1">
      <c r="A167" s="3" t="e">
        <f t="shared" si="4"/>
        <v>#VALUE!</v>
      </c>
    </row>
    <row r="168" ht="12.75" hidden="1">
      <c r="A168" s="3" t="e">
        <f t="shared" si="4"/>
        <v>#VALUE!</v>
      </c>
    </row>
    <row r="169" ht="12.75" hidden="1">
      <c r="A169" s="3" t="e">
        <f t="shared" si="4"/>
        <v>#VALUE!</v>
      </c>
    </row>
    <row r="170" ht="12.75" hidden="1">
      <c r="A170" s="3" t="e">
        <f t="shared" si="4"/>
        <v>#VALUE!</v>
      </c>
    </row>
    <row r="171" ht="12.75" hidden="1">
      <c r="A171" s="3" t="e">
        <f>A100+A170</f>
        <v>#VALUE!</v>
      </c>
    </row>
    <row r="172" ht="12.75" hidden="1">
      <c r="A172" s="3" t="e">
        <f>A101+A171</f>
        <v>#VALUE!</v>
      </c>
    </row>
    <row r="173" ht="12.75" hidden="1">
      <c r="A173" s="3" t="e">
        <f>A102+A172</f>
        <v>#VALUE!</v>
      </c>
    </row>
    <row r="174" ht="12.75" hidden="1">
      <c r="A174" s="3" t="e">
        <f>A103+A173</f>
        <v>#VALUE!</v>
      </c>
    </row>
  </sheetData>
  <sheetProtection sheet="1" objects="1" scenarios="1" selectLockedCells="1"/>
  <mergeCells count="1">
    <mergeCell ref="C2:C6"/>
  </mergeCells>
  <dataValidations count="1">
    <dataValidation allowBlank="1" sqref="B12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Clohesy</dc:creator>
  <cp:keywords/>
  <dc:description/>
  <cp:lastModifiedBy>Your User Name</cp:lastModifiedBy>
  <dcterms:created xsi:type="dcterms:W3CDTF">2009-11-11T14:26:06Z</dcterms:created>
  <dcterms:modified xsi:type="dcterms:W3CDTF">2011-10-15T11:36:41Z</dcterms:modified>
  <cp:category/>
  <cp:version/>
  <cp:contentType/>
  <cp:contentStatus/>
</cp:coreProperties>
</file>